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710" windowWidth="20520" windowHeight="4770"/>
  </bookViews>
  <sheets>
    <sheet name="Krycí list" sheetId="1" r:id="rId1"/>
    <sheet name="Rekapitulace" sheetId="2" r:id="rId2"/>
    <sheet name="400 UT" sheetId="4" r:id="rId3"/>
  </sheets>
  <externalReferences>
    <externalReference r:id="rId4"/>
  </externalReferences>
  <definedNames>
    <definedName name="arfgfr">'[1]100-stav.část'!#REF!</definedName>
    <definedName name="bgsdfb">[1]Rekapitulace!#REF!</definedName>
    <definedName name="cgfdj">[1]Rekapitulace!#REF!</definedName>
    <definedName name="cisloobjektu" localSheetId="2">'[1]Krycí list'!$A$4</definedName>
    <definedName name="cisloobjektu">'Krycí list'!$A$4</definedName>
    <definedName name="cislostavby" localSheetId="2">'[1]Krycí list'!$A$6</definedName>
    <definedName name="cislostavby">'Krycí list'!$A$6</definedName>
    <definedName name="Datum">'Krycí list'!$B$26</definedName>
    <definedName name="dfjzd">[1]Rekapitulace!#REF!</definedName>
    <definedName name="Dil">Rekapitulace!$A$6</definedName>
    <definedName name="Dodavka" localSheetId="2">[1]Rekapitulace!$G$14</definedName>
    <definedName name="Dodavka">Rekapitulace!$G$8</definedName>
    <definedName name="Dodavka0" localSheetId="2">'400 UT'!#REF!</definedName>
    <definedName name="Dodavka0">#REF!</definedName>
    <definedName name="drgs">'[1]100-stav.část'!#REF!</definedName>
    <definedName name="dsf">#REF!</definedName>
    <definedName name="fb">[1]Rekapitulace!$E$13</definedName>
    <definedName name="fd">#REF!</definedName>
    <definedName name="fdgjd">'[1]100-stav.část'!#REF!</definedName>
    <definedName name="fgdb">[1]Rekapitulace!$I$13</definedName>
    <definedName name="fvb">[1]Rekapitulace!$G$13</definedName>
    <definedName name="fydb">#REF!</definedName>
    <definedName name="ghfgfxhjgf">[1]Rekapitulace!#REF!</definedName>
    <definedName name="gjtj">'[1]100-stav.část'!#REF!</definedName>
    <definedName name="gsdfbs">[1]Rekapitulace!#REF!</definedName>
    <definedName name="hbgfn">'[1]100-stav.část'!#REF!</definedName>
    <definedName name="hjmg">'[1]100-stav.část'!#REF!</definedName>
    <definedName name="HSV" localSheetId="2">[1]Rekapitulace!$E$14</definedName>
    <definedName name="HSV">Rekapitulace!$E$8</definedName>
    <definedName name="HSV0" localSheetId="2">'400 UT'!#REF!</definedName>
    <definedName name="HSV0">#REF!</definedName>
    <definedName name="hwerwh">[1]Rekapitulace!$H$20</definedName>
    <definedName name="hwzh">[1]Rekapitulace!#REF!</definedName>
    <definedName name="HZS" localSheetId="2">[1]Rekapitulace!$I$14</definedName>
    <definedName name="HZS">Rekapitulace!$I$8</definedName>
    <definedName name="HZS0" localSheetId="2">'400 UT'!#REF!</definedName>
    <definedName name="HZS0">#REF!</definedName>
    <definedName name="jhlgf">'[1]100-stav.část'!#REF!</definedName>
    <definedName name="JKSO">'Krycí list'!$F$4</definedName>
    <definedName name="jků">'[1]100-stav.část'!#REF!</definedName>
    <definedName name="kjhlk">[1]Rekapitulace!#REF!</definedName>
    <definedName name="kkkl">'[1]100-stav.část'!#REF!</definedName>
    <definedName name="klj">'[1]100-stav.část'!#REF!</definedName>
    <definedName name="MJ">'Krycí list'!$G$4</definedName>
    <definedName name="mlů">'[1]100-stav.část'!#REF!</definedName>
    <definedName name="Mont" localSheetId="2">[1]Rekapitulace!$H$14</definedName>
    <definedName name="Mont">Rekapitulace!$H$8</definedName>
    <definedName name="Montaz0" localSheetId="2">'400 UT'!#REF!</definedName>
    <definedName name="Montaz0">#REF!</definedName>
    <definedName name="NazevDilu">Rekapitulace!$B$6</definedName>
    <definedName name="nazevobjektu" localSheetId="2">'[1]Krycí list'!$C$4</definedName>
    <definedName name="nazevobjektu">'Krycí list'!$C$4</definedName>
    <definedName name="nazevstavby" localSheetId="2">'[1]Krycí list'!$C$6</definedName>
    <definedName name="nazevstavby">'Krycí list'!$C$6</definedName>
    <definedName name="_xlnm.Print_Titles" localSheetId="2">'400 UT'!$1:$6</definedName>
    <definedName name="_xlnm.Print_Titles" localSheetId="1">Rekapitulace!$1:$6</definedName>
    <definedName name="Objednatel">'Krycí list'!$C$8</definedName>
    <definedName name="_xlnm.Print_Area" localSheetId="2">'400 UT'!$A$1:$G$30</definedName>
    <definedName name="_xlnm.Print_Area" localSheetId="0">'Krycí list'!$A$1:$G$45</definedName>
    <definedName name="_xlnm.Print_Area" localSheetId="1">Rekapitulace!$A$1:$I$16</definedName>
    <definedName name="PocetMJ" localSheetId="2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2">[1]Rekapitulace!$F$14</definedName>
    <definedName name="PSV">Rekapitulace!$F$8</definedName>
    <definedName name="PSV0" localSheetId="2">'400 UT'!#REF!</definedName>
    <definedName name="PSV0">#REF!</definedName>
    <definedName name="qafdq">#REF!</definedName>
    <definedName name="qdeq">#REF!</definedName>
    <definedName name="qedfq">#REF!</definedName>
    <definedName name="rge">#REF!</definedName>
    <definedName name="SloupecCC" localSheetId="2">'400 UT'!$G$6</definedName>
    <definedName name="SloupecCC">#REF!</definedName>
    <definedName name="SloupecCisloPol" localSheetId="2">'400 UT'!$B$6</definedName>
    <definedName name="SloupecCisloPol">#REF!</definedName>
    <definedName name="SloupecJC" localSheetId="2">'400 UT'!$F$6</definedName>
    <definedName name="SloupecJC">#REF!</definedName>
    <definedName name="SloupecMJ" localSheetId="2">'400 UT'!$D$6</definedName>
    <definedName name="SloupecMJ">#REF!</definedName>
    <definedName name="SloupecMnozstvi" localSheetId="2">'400 UT'!$E$6</definedName>
    <definedName name="SloupecMnozstvi">#REF!</definedName>
    <definedName name="SloupecNazPol" localSheetId="2">'400 UT'!$C$6</definedName>
    <definedName name="SloupecNazPol">#REF!</definedName>
    <definedName name="SloupecPC" localSheetId="2">'400 UT'!$A$6</definedName>
    <definedName name="SloupecPC">#REF!</definedName>
    <definedName name="solver_lin" localSheetId="2" hidden="1">0</definedName>
    <definedName name="solver_num" localSheetId="2" hidden="1">0</definedName>
    <definedName name="solver_opt" localSheetId="2" hidden="1">'400 UT'!#REF!</definedName>
    <definedName name="solver_typ" localSheetId="2" hidden="1">1</definedName>
    <definedName name="solver_val" localSheetId="2" hidden="1">0</definedName>
    <definedName name="trhw">[1]Rekapitulace!#REF!</definedName>
    <definedName name="Typ" localSheetId="2">'400 UT'!#REF!</definedName>
    <definedName name="Typ">#REF!</definedName>
    <definedName name="utt">#REF!</definedName>
    <definedName name="VRN" localSheetId="2">[1]Rekapitulace!$H$21</definedName>
    <definedName name="VRN">Rekapitulace!$H$15</definedName>
    <definedName name="VRNKc" localSheetId="2">[1]Rekapitulace!#REF!</definedName>
    <definedName name="VRNKc">Rekapitulace!#REF!</definedName>
    <definedName name="VRNnazev" localSheetId="2">[1]Rekapitulace!#REF!</definedName>
    <definedName name="VRNnazev">Rekapitulace!#REF!</definedName>
    <definedName name="VRNproc" localSheetId="2">[1]Rekapitulace!#REF!</definedName>
    <definedName name="VRNproc">Rekapitulace!#REF!</definedName>
    <definedName name="VRNzakl" localSheetId="2">[1]Rekapitulace!#REF!</definedName>
    <definedName name="VRNzakl">Rekapitulace!#REF!</definedName>
    <definedName name="vsdf">#REF!</definedName>
    <definedName name="wh">[1]Rekapitulace!#REF!</definedName>
    <definedName name="whrth">[1]Rekapitulace!#REF!</definedName>
    <definedName name="xbfghg">'[1]100-stav.část'!#REF!</definedName>
    <definedName name="ybg">#REF!</definedName>
    <definedName name="yfdg">[1]Rekapitulace!$H$13</definedName>
    <definedName name="Zakazka">'Krycí list'!$G$9</definedName>
    <definedName name="Zaklad22">'Krycí list'!$F$32</definedName>
    <definedName name="Zaklad5">'Krycí list'!$F$30</definedName>
    <definedName name="zhej">#REF!</definedName>
    <definedName name="Zhotovitel">'Krycí list'!$E$11</definedName>
    <definedName name="ztrhew">#REF!</definedName>
  </definedNames>
  <calcPr calcId="145621"/>
</workbook>
</file>

<file path=xl/calcChain.xml><?xml version="1.0" encoding="utf-8"?>
<calcChain xmlns="http://schemas.openxmlformats.org/spreadsheetml/2006/main">
  <c r="G10" i="4" l="1"/>
  <c r="G11" i="4"/>
  <c r="G12" i="4"/>
  <c r="G13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C3" i="4" l="1"/>
  <c r="F3" i="4"/>
  <c r="BA8" i="4"/>
  <c r="BB8" i="4"/>
  <c r="BC8" i="4"/>
  <c r="BD8" i="4"/>
  <c r="BE8" i="4"/>
  <c r="G9" i="4"/>
  <c r="BB9" i="4"/>
  <c r="BC9" i="4"/>
  <c r="BD9" i="4"/>
  <c r="BE9" i="4"/>
  <c r="BA12" i="4"/>
  <c r="BB12" i="4"/>
  <c r="BC12" i="4"/>
  <c r="BD12" i="4"/>
  <c r="BE12" i="4"/>
  <c r="BA13" i="4"/>
  <c r="BB13" i="4"/>
  <c r="BC13" i="4"/>
  <c r="BD13" i="4"/>
  <c r="BE13" i="4"/>
  <c r="BA15" i="4"/>
  <c r="BB15" i="4"/>
  <c r="BC15" i="4"/>
  <c r="BD15" i="4"/>
  <c r="BE15" i="4"/>
  <c r="BA16" i="4"/>
  <c r="BB16" i="4"/>
  <c r="BC16" i="4"/>
  <c r="BD16" i="4"/>
  <c r="BE16" i="4"/>
  <c r="BA17" i="4"/>
  <c r="BB17" i="4"/>
  <c r="BC17" i="4"/>
  <c r="BD17" i="4"/>
  <c r="BE17" i="4"/>
  <c r="BA18" i="4"/>
  <c r="BB18" i="4"/>
  <c r="BC18" i="4"/>
  <c r="BD18" i="4"/>
  <c r="BE18" i="4"/>
  <c r="BA19" i="4"/>
  <c r="BA20" i="4" s="1"/>
  <c r="BB19" i="4"/>
  <c r="BC19" i="4"/>
  <c r="BD19" i="4"/>
  <c r="BE19" i="4"/>
  <c r="BE20" i="4" s="1"/>
  <c r="BA22" i="4"/>
  <c r="BB22" i="4"/>
  <c r="BB23" i="4" s="1"/>
  <c r="BC22" i="4"/>
  <c r="BD22" i="4"/>
  <c r="BD23" i="4" s="1"/>
  <c r="BE22" i="4"/>
  <c r="BE23" i="4" s="1"/>
  <c r="BA23" i="4"/>
  <c r="BC23" i="4"/>
  <c r="BA25" i="4"/>
  <c r="BB25" i="4"/>
  <c r="BC25" i="4"/>
  <c r="BD25" i="4"/>
  <c r="BE25" i="4"/>
  <c r="BA26" i="4"/>
  <c r="BB26" i="4"/>
  <c r="BC26" i="4"/>
  <c r="BD26" i="4"/>
  <c r="BE26" i="4"/>
  <c r="BA27" i="4"/>
  <c r="BB27" i="4"/>
  <c r="BC27" i="4"/>
  <c r="BD27" i="4"/>
  <c r="BE27" i="4"/>
  <c r="BE10" i="4" l="1"/>
  <c r="BC10" i="4"/>
  <c r="BA9" i="4"/>
  <c r="BA10" i="4" s="1"/>
  <c r="G28" i="4"/>
  <c r="F7" i="2" s="1"/>
  <c r="BC20" i="4"/>
  <c r="BD20" i="4"/>
  <c r="BB20" i="4"/>
  <c r="BD10" i="4"/>
  <c r="BB10" i="4"/>
  <c r="D15" i="1"/>
  <c r="D14" i="1"/>
  <c r="H8" i="2"/>
  <c r="C15" i="1" s="1"/>
  <c r="C2" i="2"/>
  <c r="C1" i="2"/>
  <c r="F31" i="1"/>
  <c r="G8" i="1"/>
  <c r="G8" i="2" l="1"/>
  <c r="C14" i="1" s="1"/>
  <c r="I8" i="2"/>
  <c r="C20" i="1" s="1"/>
  <c r="F8" i="2" l="1"/>
  <c r="C17" i="1" s="1"/>
  <c r="E8" i="2"/>
  <c r="G14" i="2"/>
  <c r="I14" i="2" s="1"/>
  <c r="G15" i="1" s="1"/>
  <c r="C16" i="1"/>
  <c r="C18" i="1" l="1"/>
  <c r="C21" i="1" s="1"/>
  <c r="G13" i="2"/>
  <c r="I13" i="2" s="1"/>
  <c r="G14" i="1" s="1"/>
  <c r="H15" i="2" l="1"/>
  <c r="G22" i="1" s="1"/>
  <c r="G21" i="1" s="1"/>
  <c r="C22" i="1" l="1"/>
  <c r="F32" i="1" s="1"/>
  <c r="F33" i="1" s="1"/>
  <c r="F34" i="1" s="1"/>
</calcChain>
</file>

<file path=xl/sharedStrings.xml><?xml version="1.0" encoding="utf-8"?>
<sst xmlns="http://schemas.openxmlformats.org/spreadsheetml/2006/main" count="159" uniqueCount="118">
  <si>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</si>
  <si>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</si>
  <si>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</si>
  <si>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</si>
  <si>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</si>
  <si>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</si>
  <si>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</si>
  <si>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</si>
  <si>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</si>
  <si>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</si>
  <si>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</si>
  <si>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</si>
  <si>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</si>
  <si>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</si>
  <si>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</si>
  <si>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</si>
  <si>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</si>
  <si>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</si>
  <si>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</si>
  <si>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</si>
  <si>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</si>
  <si>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</si>
  <si>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</si>
  <si>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</si>
  <si>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</si>
  <si>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</si>
  <si>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</si>
  <si>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</si>
  <si>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</si>
  <si>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</si>
  <si>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</si>
  <si>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</si>
  <si>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</si>
  <si>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</si>
  <si>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</si>
  <si>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</si>
  <si>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</si>
  <si>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</si>
  <si>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</si>
  <si>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</si>
  <si>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</si>
  <si>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</si>
  <si>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</si>
  <si>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</si>
  <si>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</si>
  <si>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</si>
  <si>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</si>
  <si>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</si>
  <si>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</si>
  <si>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</si>
  <si>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</si>
  <si>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</si>
  <si>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</si>
  <si>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</si>
  <si>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</si>
  <si>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</si>
  <si>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</si>
  <si>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</si>
  <si>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</si>
  <si>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</si>
  <si>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</si>
  <si>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</si>
  <si>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</si>
  <si>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</si>
  <si>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</si>
  <si>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</si>
  <si>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</si>
  <si>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731</t>
  </si>
  <si>
    <t>Ústřední vytápění</t>
  </si>
  <si>
    <t>kpl</t>
  </si>
  <si>
    <t>Provozní vlivy</t>
  </si>
  <si>
    <t>0,00</t>
  </si>
  <si>
    <t>Zařízení staveniště</t>
  </si>
  <si>
    <t>Boukalová Jarmila</t>
  </si>
  <si>
    <t>SO 010 Sklad CH</t>
  </si>
  <si>
    <t>Sníž.energet.náročnosti pro vytápění věznice Příbram</t>
  </si>
  <si>
    <t>Boukalová</t>
  </si>
  <si>
    <t>říjen 2011</t>
  </si>
  <si>
    <t>Stavební přípomoce</t>
  </si>
  <si>
    <t>Pomocné ocelové konstrukce</t>
  </si>
  <si>
    <t xml:space="preserve">Tlakové zkoušky potrubí </t>
  </si>
  <si>
    <t>m</t>
  </si>
  <si>
    <t>735 158</t>
  </si>
  <si>
    <t>735 157</t>
  </si>
  <si>
    <t>735 156</t>
  </si>
  <si>
    <t>735 155</t>
  </si>
  <si>
    <t>735 154</t>
  </si>
  <si>
    <t>735 153</t>
  </si>
  <si>
    <t>735 152</t>
  </si>
  <si>
    <t>735 151</t>
  </si>
  <si>
    <t>Ruční hlavice s pojistkou proti odcizení</t>
  </si>
  <si>
    <t>ks</t>
  </si>
  <si>
    <t>Radiátorové šroubení uzavírací a vypouštěcí G 1/2"</t>
  </si>
  <si>
    <t>734 223</t>
  </si>
  <si>
    <t>734 222</t>
  </si>
  <si>
    <t>Radiátorový ventil regulační s přednastavením G 1/2"</t>
  </si>
  <si>
    <t>734 221</t>
  </si>
  <si>
    <t>133 111</t>
  </si>
  <si>
    <t>typ 11-900/500</t>
  </si>
  <si>
    <t>typ 21-600/1000</t>
  </si>
  <si>
    <t>typ 22-600/900</t>
  </si>
  <si>
    <t>typ 22-600/1200</t>
  </si>
  <si>
    <t>731 Ústřední vytápění</t>
  </si>
  <si>
    <t>SO 013 Ubytovna H</t>
  </si>
  <si>
    <t>Potrubí z ocelových trubek závitových v kotelnách a strojovnách</t>
  </si>
  <si>
    <t xml:space="preserve">   ve spojích svařovaných DN 15 - DN25</t>
  </si>
  <si>
    <t xml:space="preserve"> typ 11-600/900 </t>
  </si>
  <si>
    <t xml:space="preserve">typ 21-600/900 </t>
  </si>
  <si>
    <t xml:space="preserve">typ 22-600/1000 </t>
  </si>
  <si>
    <t>Nátěry potrubí syntetické základní s 1x email. do DN 25</t>
  </si>
  <si>
    <t>783 101</t>
  </si>
  <si>
    <t>733 112</t>
  </si>
  <si>
    <t>767 101</t>
  </si>
  <si>
    <t>727 101</t>
  </si>
  <si>
    <t>a stěnových konzol</t>
  </si>
  <si>
    <t>Deskové radiátory typ Klasik, včetně odvzdušňovacího ventil</t>
  </si>
  <si>
    <t>a stěn.konzol výška 1830/450 mm</t>
  </si>
  <si>
    <t>Koupelnový trubkový radiátor včetně odvzdušňovacího ventil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</si>
</sst>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0.0"/>
  </numFmts>
  <fonts count="27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sz val="8"/>
      <name val="Arial"/>
      <family val="2"/>
    </font>
    <font>
      <i/>
      <sz val="8"/>
      <name val="Arial CE"/>
      <charset val="238"/>
    </font>
    <font>
      <sz val="10"/>
      <name val="Arial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0" fillId="0" borderId="0"/>
    <xf numFmtId="0" fontId="25" fillId="0" borderId="0"/>
  </cellStyleXfs>
  <cellXfs count="20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5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49" fontId="8" fillId="0" borderId="53" xfId="1" applyNumberFormat="1" applyFont="1" applyFill="1" applyBorder="1" applyAlignment="1">
      <alignment horizontal="left"/>
    </xf>
    <xf numFmtId="4" fontId="17" fillId="0" borderId="53" xfId="1" applyNumberFormat="1" applyFont="1" applyFill="1" applyBorder="1"/>
    <xf numFmtId="49" fontId="3" fillId="0" borderId="60" xfId="1" applyNumberFormat="1" applyFont="1" applyFill="1" applyBorder="1" applyAlignment="1">
      <alignment horizontal="left"/>
    </xf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4" fontId="22" fillId="0" borderId="53" xfId="1" applyNumberFormat="1" applyFont="1" applyFill="1" applyBorder="1"/>
    <xf numFmtId="0" fontId="22" fillId="0" borderId="53" xfId="1" applyFont="1" applyFill="1" applyBorder="1" applyAlignment="1">
      <alignment horizontal="center"/>
    </xf>
    <xf numFmtId="0" fontId="8" fillId="0" borderId="53" xfId="1" applyFont="1" applyFill="1" applyBorder="1" applyAlignment="1">
      <alignment horizontal="center"/>
    </xf>
    <xf numFmtId="0" fontId="9" fillId="0" borderId="20" xfId="1" applyBorder="1"/>
    <xf numFmtId="0" fontId="23" fillId="0" borderId="53" xfId="3" applyFont="1" applyBorder="1" applyAlignment="1">
      <alignment horizontal="center"/>
    </xf>
    <xf numFmtId="0" fontId="23" fillId="0" borderId="53" xfId="3" applyNumberFormat="1" applyFont="1" applyBorder="1" applyAlignment="1">
      <alignment horizontal="center" wrapText="1"/>
    </xf>
    <xf numFmtId="0" fontId="23" fillId="0" borderId="60" xfId="3" applyFont="1" applyBorder="1" applyAlignment="1">
      <alignment horizontal="center"/>
    </xf>
    <xf numFmtId="0" fontId="23" fillId="0" borderId="13" xfId="3" applyFont="1" applyBorder="1" applyAlignment="1">
      <alignment horizontal="center"/>
    </xf>
    <xf numFmtId="4" fontId="22" fillId="0" borderId="6" xfId="1" applyNumberFormat="1" applyFont="1" applyFill="1" applyBorder="1" applyAlignment="1">
      <alignment horizontal="right"/>
    </xf>
    <xf numFmtId="0" fontId="9" fillId="0" borderId="13" xfId="1" applyBorder="1"/>
    <xf numFmtId="0" fontId="26" fillId="0" borderId="58" xfId="3" applyFont="1" applyBorder="1" applyAlignment="1">
      <alignment horizontal="left" indent="1"/>
    </xf>
    <xf numFmtId="49" fontId="22" fillId="0" borderId="53" xfId="1" applyNumberFormat="1" applyFont="1" applyFill="1" applyBorder="1" applyAlignment="1">
      <alignment horizontal="right"/>
    </xf>
    <xf numFmtId="49" fontId="24" fillId="0" borderId="53" xfId="1" applyNumberFormat="1" applyFont="1" applyFill="1" applyBorder="1" applyAlignment="1">
      <alignment horizontal="right"/>
    </xf>
    <xf numFmtId="4" fontId="21" fillId="0" borderId="60" xfId="1" applyNumberFormat="1" applyFont="1" applyBorder="1"/>
    <xf numFmtId="2" fontId="22" fillId="0" borderId="6" xfId="1" applyNumberFormat="1" applyFont="1" applyFill="1" applyBorder="1" applyAlignment="1">
      <alignment horizontal="right"/>
    </xf>
    <xf numFmtId="0" fontId="23" fillId="0" borderId="53" xfId="3" applyFont="1" applyBorder="1" applyAlignment="1"/>
    <xf numFmtId="0" fontId="23" fillId="0" borderId="53" xfId="3" applyFont="1" applyBorder="1" applyAlignment="1">
      <alignment horizontal="left" indent="1"/>
    </xf>
    <xf numFmtId="0" fontId="23" fillId="0" borderId="53" xfId="3" applyNumberFormat="1" applyFont="1" applyBorder="1" applyAlignment="1">
      <alignment horizontal="left" wrapText="1" indent="1"/>
    </xf>
    <xf numFmtId="4" fontId="17" fillId="0" borderId="6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4">
    <cellStyle name="Normální" xfId="0" builtinId="0"/>
    <cellStyle name="Normální 2" xfId="2"/>
    <cellStyle name="Normální 3" xfId="3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</sheetData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4" workbookViewId="0">
      <selection activeCell="C5" sqref="C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103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75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7"/>
      <c r="D7" s="188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7"/>
      <c r="D8" s="188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9" t="s">
        <v>73</v>
      </c>
      <c r="F11" s="190"/>
      <c r="G11" s="191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Rekapitulace!A13</f>
        <v>Provozní vlivy</v>
      </c>
      <c r="E14" s="44"/>
      <c r="F14" s="45"/>
      <c r="G14" s="42">
        <f>Rekapitulace!I13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Rekapitulace!A14</f>
        <v>Zařízení staveniště</v>
      </c>
      <c r="E15" s="46"/>
      <c r="F15" s="47"/>
      <c r="G15" s="42">
        <f>Rekapitulace!I14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 t="s">
        <v>76</v>
      </c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166" t="s">
        <v>77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 x14ac:dyDescent="0.2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192"/>
      <c r="C37" s="192"/>
      <c r="D37" s="192"/>
      <c r="E37" s="192"/>
      <c r="F37" s="192"/>
      <c r="G37" s="192"/>
      <c r="H37" t="s">
        <v>4</v>
      </c>
    </row>
    <row r="38" spans="1:8" ht="12.75" customHeight="1" x14ac:dyDescent="0.2">
      <c r="A38" s="67"/>
      <c r="B38" s="192"/>
      <c r="C38" s="192"/>
      <c r="D38" s="192"/>
      <c r="E38" s="192"/>
      <c r="F38" s="192"/>
      <c r="G38" s="192"/>
      <c r="H38" t="s">
        <v>4</v>
      </c>
    </row>
    <row r="39" spans="1:8" x14ac:dyDescent="0.2">
      <c r="A39" s="67"/>
      <c r="B39" s="192"/>
      <c r="C39" s="192"/>
      <c r="D39" s="192"/>
      <c r="E39" s="192"/>
      <c r="F39" s="192"/>
      <c r="G39" s="192"/>
      <c r="H39" t="s">
        <v>4</v>
      </c>
    </row>
    <row r="40" spans="1:8" x14ac:dyDescent="0.2">
      <c r="A40" s="67"/>
      <c r="B40" s="192"/>
      <c r="C40" s="192"/>
      <c r="D40" s="192"/>
      <c r="E40" s="192"/>
      <c r="F40" s="192"/>
      <c r="G40" s="192"/>
      <c r="H40" t="s">
        <v>4</v>
      </c>
    </row>
    <row r="41" spans="1:8" x14ac:dyDescent="0.2">
      <c r="A41" s="67"/>
      <c r="B41" s="192"/>
      <c r="C41" s="192"/>
      <c r="D41" s="192"/>
      <c r="E41" s="192"/>
      <c r="F41" s="192"/>
      <c r="G41" s="192"/>
      <c r="H41" t="s">
        <v>4</v>
      </c>
    </row>
    <row r="42" spans="1:8" x14ac:dyDescent="0.2">
      <c r="A42" s="67"/>
      <c r="B42" s="192"/>
      <c r="C42" s="192"/>
      <c r="D42" s="192"/>
      <c r="E42" s="192"/>
      <c r="F42" s="192"/>
      <c r="G42" s="192"/>
      <c r="H42" t="s">
        <v>4</v>
      </c>
    </row>
    <row r="43" spans="1:8" x14ac:dyDescent="0.2">
      <c r="A43" s="67"/>
      <c r="B43" s="192"/>
      <c r="C43" s="192"/>
      <c r="D43" s="192"/>
      <c r="E43" s="192"/>
      <c r="F43" s="192"/>
      <c r="G43" s="192"/>
      <c r="H43" t="s">
        <v>4</v>
      </c>
    </row>
    <row r="44" spans="1:8" x14ac:dyDescent="0.2">
      <c r="A44" s="67"/>
      <c r="B44" s="192"/>
      <c r="C44" s="192"/>
      <c r="D44" s="192"/>
      <c r="E44" s="192"/>
      <c r="F44" s="192"/>
      <c r="G44" s="192"/>
      <c r="H44" t="s">
        <v>4</v>
      </c>
    </row>
    <row r="45" spans="1:8" ht="3" customHeight="1" x14ac:dyDescent="0.2">
      <c r="A45" s="67"/>
      <c r="B45" s="192"/>
      <c r="C45" s="192"/>
      <c r="D45" s="192"/>
      <c r="E45" s="192"/>
      <c r="F45" s="192"/>
      <c r="G45" s="192"/>
      <c r="H45" t="s">
        <v>4</v>
      </c>
    </row>
    <row r="46" spans="1:8" x14ac:dyDescent="0.2">
      <c r="B46" s="186"/>
      <c r="C46" s="186"/>
      <c r="D46" s="186"/>
      <c r="E46" s="186"/>
      <c r="F46" s="186"/>
      <c r="G46" s="186"/>
    </row>
    <row r="47" spans="1:8" x14ac:dyDescent="0.2">
      <c r="B47" s="186"/>
      <c r="C47" s="186"/>
      <c r="D47" s="186"/>
      <c r="E47" s="186"/>
      <c r="F47" s="186"/>
      <c r="G47" s="186"/>
    </row>
    <row r="48" spans="1:8" x14ac:dyDescent="0.2">
      <c r="B48" s="186"/>
      <c r="C48" s="186"/>
      <c r="D48" s="186"/>
      <c r="E48" s="186"/>
      <c r="F48" s="186"/>
      <c r="G48" s="186"/>
    </row>
    <row r="49" spans="2:7" x14ac:dyDescent="0.2">
      <c r="B49" s="186"/>
      <c r="C49" s="186"/>
      <c r="D49" s="186"/>
      <c r="E49" s="186"/>
      <c r="F49" s="186"/>
      <c r="G49" s="186"/>
    </row>
    <row r="50" spans="2:7" x14ac:dyDescent="0.2">
      <c r="B50" s="186"/>
      <c r="C50" s="186"/>
      <c r="D50" s="186"/>
      <c r="E50" s="186"/>
      <c r="F50" s="186"/>
      <c r="G50" s="186"/>
    </row>
    <row r="51" spans="2:7" x14ac:dyDescent="0.2">
      <c r="B51" s="186"/>
      <c r="C51" s="186"/>
      <c r="D51" s="186"/>
      <c r="E51" s="186"/>
      <c r="F51" s="186"/>
      <c r="G51" s="186"/>
    </row>
    <row r="52" spans="2:7" x14ac:dyDescent="0.2">
      <c r="B52" s="186"/>
      <c r="C52" s="186"/>
      <c r="D52" s="186"/>
      <c r="E52" s="186"/>
      <c r="F52" s="186"/>
      <c r="G52" s="186"/>
    </row>
    <row r="53" spans="2:7" x14ac:dyDescent="0.2">
      <c r="B53" s="186"/>
      <c r="C53" s="186"/>
      <c r="D53" s="186"/>
      <c r="E53" s="186"/>
      <c r="F53" s="186"/>
      <c r="G53" s="186"/>
    </row>
    <row r="54" spans="2:7" x14ac:dyDescent="0.2">
      <c r="B54" s="186"/>
      <c r="C54" s="186"/>
      <c r="D54" s="186"/>
      <c r="E54" s="186"/>
      <c r="F54" s="186"/>
      <c r="G54" s="186"/>
    </row>
    <row r="55" spans="2:7" x14ac:dyDescent="0.2">
      <c r="B55" s="186"/>
      <c r="C55" s="186"/>
      <c r="D55" s="186"/>
      <c r="E55" s="186"/>
      <c r="F55" s="186"/>
      <c r="G55" s="186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6"/>
  <sheetViews>
    <sheetView zoomScaleNormal="100" workbookViewId="0">
      <selection activeCell="L6" sqref="L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3" t="s">
        <v>5</v>
      </c>
      <c r="B1" s="194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57" ht="13.5" thickBot="1" x14ac:dyDescent="0.25">
      <c r="A2" s="195" t="s">
        <v>1</v>
      </c>
      <c r="B2" s="196"/>
      <c r="C2" s="74" t="str">
        <f>CONCATENATE(cisloobjektu," ",nazevobjektu)</f>
        <v xml:space="preserve"> SO 013 Ubytovna H</v>
      </c>
      <c r="D2" s="75"/>
      <c r="E2" s="76"/>
      <c r="F2" s="75"/>
      <c r="G2" s="197"/>
      <c r="H2" s="197"/>
      <c r="I2" s="198"/>
    </row>
    <row r="3" spans="1:57" ht="13.5" thickTop="1" x14ac:dyDescent="0.2">
      <c r="F3" s="11"/>
    </row>
    <row r="4" spans="1:57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11" customFormat="1" ht="13.5" thickBot="1" x14ac:dyDescent="0.25">
      <c r="A7" s="162" t="s">
        <v>67</v>
      </c>
      <c r="B7" s="85" t="s">
        <v>68</v>
      </c>
      <c r="C7" s="86"/>
      <c r="D7" s="87"/>
      <c r="E7" s="163">
        <v>0</v>
      </c>
      <c r="F7" s="164">
        <f>'400 UT'!G28</f>
        <v>0</v>
      </c>
      <c r="G7" s="164">
        <v>0</v>
      </c>
      <c r="H7" s="164">
        <v>0</v>
      </c>
      <c r="I7" s="165">
        <v>0</v>
      </c>
    </row>
    <row r="8" spans="1:57" s="93" customFormat="1" ht="13.5" thickBot="1" x14ac:dyDescent="0.25">
      <c r="A8" s="88"/>
      <c r="B8" s="80" t="s">
        <v>50</v>
      </c>
      <c r="C8" s="80"/>
      <c r="D8" s="89"/>
      <c r="E8" s="90">
        <f>SUM(E7:E7)</f>
        <v>0</v>
      </c>
      <c r="F8" s="91">
        <f>SUM(F7:F7)</f>
        <v>0</v>
      </c>
      <c r="G8" s="91">
        <f>SUM(G7:G7)</f>
        <v>0</v>
      </c>
      <c r="H8" s="91">
        <f>SUM(H7:H7)</f>
        <v>0</v>
      </c>
      <c r="I8" s="92">
        <f>SUM(I7:I7)</f>
        <v>0</v>
      </c>
    </row>
    <row r="9" spans="1:57" x14ac:dyDescent="0.2">
      <c r="A9" s="86"/>
      <c r="B9" s="86"/>
      <c r="C9" s="86"/>
      <c r="D9" s="86"/>
      <c r="E9" s="86"/>
      <c r="F9" s="86"/>
      <c r="G9" s="86"/>
      <c r="H9" s="86"/>
      <c r="I9" s="86"/>
    </row>
    <row r="10" spans="1:57" ht="19.5" customHeight="1" x14ac:dyDescent="0.25">
      <c r="A10" s="94" t="s">
        <v>51</v>
      </c>
      <c r="B10" s="94"/>
      <c r="C10" s="94"/>
      <c r="D10" s="94"/>
      <c r="E10" s="94"/>
      <c r="F10" s="94"/>
      <c r="G10" s="95"/>
      <c r="H10" s="94"/>
      <c r="I10" s="94"/>
      <c r="BA10" s="30"/>
      <c r="BB10" s="30"/>
      <c r="BC10" s="30"/>
      <c r="BD10" s="30"/>
      <c r="BE10" s="30"/>
    </row>
    <row r="11" spans="1:57" ht="13.5" thickBot="1" x14ac:dyDescent="0.25">
      <c r="A11" s="96"/>
      <c r="B11" s="96"/>
      <c r="C11" s="96"/>
      <c r="D11" s="96"/>
      <c r="E11" s="96"/>
      <c r="F11" s="96"/>
      <c r="G11" s="96"/>
      <c r="H11" s="96"/>
      <c r="I11" s="96"/>
    </row>
    <row r="12" spans="1:57" x14ac:dyDescent="0.2">
      <c r="A12" s="97" t="s">
        <v>52</v>
      </c>
      <c r="B12" s="98"/>
      <c r="C12" s="98"/>
      <c r="D12" s="99"/>
      <c r="E12" s="100" t="s">
        <v>53</v>
      </c>
      <c r="F12" s="101" t="s">
        <v>54</v>
      </c>
      <c r="G12" s="102" t="s">
        <v>55</v>
      </c>
      <c r="H12" s="103"/>
      <c r="I12" s="104" t="s">
        <v>53</v>
      </c>
    </row>
    <row r="13" spans="1:57" x14ac:dyDescent="0.2">
      <c r="A13" s="105" t="s">
        <v>70</v>
      </c>
      <c r="B13" s="106"/>
      <c r="C13" s="106"/>
      <c r="D13" s="107"/>
      <c r="E13" s="108" t="s">
        <v>71</v>
      </c>
      <c r="F13" s="109">
        <v>2.5</v>
      </c>
      <c r="G13" s="110">
        <f>CHOOSE(BA13+1,HSV+PSV,HSV+PSV+Mont,HSV+PSV+Dodavka+Mont,HSV,PSV,Mont,Dodavka,Mont+Dodavka,0)</f>
        <v>0</v>
      </c>
      <c r="H13" s="111"/>
      <c r="I13" s="112">
        <f>E13+F13*G13/100</f>
        <v>0</v>
      </c>
      <c r="BA13">
        <v>0</v>
      </c>
    </row>
    <row r="14" spans="1:57" x14ac:dyDescent="0.2">
      <c r="A14" s="105" t="s">
        <v>72</v>
      </c>
      <c r="B14" s="106"/>
      <c r="C14" s="106"/>
      <c r="D14" s="107"/>
      <c r="E14" s="108" t="s">
        <v>71</v>
      </c>
      <c r="F14" s="109">
        <v>2</v>
      </c>
      <c r="G14" s="110">
        <f>CHOOSE(BA14+1,HSV+PSV,HSV+PSV+Mont,HSV+PSV+Dodavka+Mont,HSV,PSV,Mont,Dodavka,Mont+Dodavka,0)</f>
        <v>0</v>
      </c>
      <c r="H14" s="111"/>
      <c r="I14" s="112">
        <f>E14+F14*G14/100</f>
        <v>0</v>
      </c>
      <c r="BA14">
        <v>0</v>
      </c>
    </row>
    <row r="15" spans="1:57" ht="13.5" thickBot="1" x14ac:dyDescent="0.25">
      <c r="A15" s="113"/>
      <c r="B15" s="114" t="s">
        <v>56</v>
      </c>
      <c r="C15" s="115"/>
      <c r="D15" s="116"/>
      <c r="E15" s="117"/>
      <c r="F15" s="118"/>
      <c r="G15" s="118"/>
      <c r="H15" s="199">
        <f>SUM(I13:I14)</f>
        <v>0</v>
      </c>
      <c r="I15" s="200"/>
    </row>
    <row r="16" spans="1:57" x14ac:dyDescent="0.2">
      <c r="A16" s="96"/>
      <c r="B16" s="96"/>
      <c r="C16" s="96"/>
      <c r="D16" s="96"/>
      <c r="E16" s="96"/>
      <c r="F16" s="96"/>
      <c r="G16" s="96"/>
      <c r="H16" s="96"/>
      <c r="I16" s="96"/>
    </row>
    <row r="17" spans="2:9" x14ac:dyDescent="0.2">
      <c r="B17" s="93"/>
      <c r="F17" s="119"/>
      <c r="G17" s="120"/>
      <c r="H17" s="120"/>
      <c r="I17" s="121"/>
    </row>
    <row r="18" spans="2:9" x14ac:dyDescent="0.2">
      <c r="F18" s="119"/>
      <c r="G18" s="120"/>
      <c r="H18" s="120"/>
      <c r="I18" s="121"/>
    </row>
    <row r="19" spans="2:9" x14ac:dyDescent="0.2">
      <c r="F19" s="119"/>
      <c r="G19" s="120"/>
      <c r="H19" s="120"/>
      <c r="I19" s="121"/>
    </row>
    <row r="20" spans="2:9" x14ac:dyDescent="0.2">
      <c r="F20" s="119"/>
      <c r="G20" s="120"/>
      <c r="H20" s="120"/>
      <c r="I20" s="121"/>
    </row>
    <row r="21" spans="2:9" x14ac:dyDescent="0.2">
      <c r="F21" s="119"/>
      <c r="G21" s="120"/>
      <c r="H21" s="120"/>
      <c r="I21" s="121"/>
    </row>
    <row r="22" spans="2:9" x14ac:dyDescent="0.2">
      <c r="F22" s="119"/>
      <c r="G22" s="120"/>
      <c r="H22" s="120"/>
      <c r="I22" s="121"/>
    </row>
    <row r="23" spans="2:9" x14ac:dyDescent="0.2">
      <c r="F23" s="119"/>
      <c r="G23" s="120"/>
      <c r="H23" s="120"/>
      <c r="I23" s="121"/>
    </row>
    <row r="24" spans="2:9" x14ac:dyDescent="0.2">
      <c r="F24" s="119"/>
      <c r="G24" s="120"/>
      <c r="H24" s="120"/>
      <c r="I24" s="121"/>
    </row>
    <row r="25" spans="2:9" x14ac:dyDescent="0.2">
      <c r="F25" s="119"/>
      <c r="G25" s="120"/>
      <c r="H25" s="120"/>
      <c r="I25" s="121"/>
    </row>
    <row r="26" spans="2:9" x14ac:dyDescent="0.2">
      <c r="F26" s="119"/>
      <c r="G26" s="120"/>
      <c r="H26" s="120"/>
      <c r="I26" s="121"/>
    </row>
    <row r="27" spans="2:9" x14ac:dyDescent="0.2">
      <c r="F27" s="119"/>
      <c r="G27" s="120"/>
      <c r="H27" s="120"/>
      <c r="I27" s="121"/>
    </row>
    <row r="28" spans="2:9" x14ac:dyDescent="0.2">
      <c r="F28" s="119"/>
      <c r="G28" s="120"/>
      <c r="H28" s="120"/>
      <c r="I28" s="121"/>
    </row>
    <row r="29" spans="2:9" x14ac:dyDescent="0.2">
      <c r="F29" s="119"/>
      <c r="G29" s="120"/>
      <c r="H29" s="120"/>
      <c r="I29" s="121"/>
    </row>
    <row r="30" spans="2:9" x14ac:dyDescent="0.2">
      <c r="F30" s="119"/>
      <c r="G30" s="120"/>
      <c r="H30" s="120"/>
      <c r="I30" s="121"/>
    </row>
    <row r="31" spans="2:9" x14ac:dyDescent="0.2">
      <c r="F31" s="119"/>
      <c r="G31" s="120"/>
      <c r="H31" s="120"/>
      <c r="I31" s="121"/>
    </row>
    <row r="32" spans="2:9" x14ac:dyDescent="0.2"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  <row r="66" spans="6:9" x14ac:dyDescent="0.2">
      <c r="F66" s="119"/>
      <c r="G66" s="120"/>
      <c r="H66" s="120"/>
      <c r="I66" s="121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89"/>
  <sheetViews>
    <sheetView showGridLines="0" showZeros="0" view="pageBreakPreview" topLeftCell="A2" zoomScaleNormal="100" zoomScaleSheetLayoutView="100" workbookViewId="0">
      <selection activeCell="F8" sqref="F8:F27"/>
    </sheetView>
  </sheetViews>
  <sheetFormatPr defaultRowHeight="12.75" x14ac:dyDescent="0.2"/>
  <cols>
    <col min="1" max="1" width="3.85546875" style="122" customWidth="1"/>
    <col min="2" max="2" width="10" style="122" customWidth="1"/>
    <col min="3" max="3" width="43.85546875" style="122" customWidth="1"/>
    <col min="4" max="4" width="5.5703125" style="122" customWidth="1"/>
    <col min="5" max="5" width="8.5703125" style="156" customWidth="1"/>
    <col min="6" max="6" width="9.85546875" style="122" customWidth="1"/>
    <col min="7" max="7" width="12.42578125" style="122" customWidth="1"/>
    <col min="8" max="16384" width="9.140625" style="122"/>
  </cols>
  <sheetData>
    <row r="1" spans="1:104" ht="15.75" x14ac:dyDescent="0.25">
      <c r="A1" s="201" t="s">
        <v>57</v>
      </c>
      <c r="B1" s="201"/>
      <c r="C1" s="201"/>
      <c r="D1" s="201"/>
      <c r="E1" s="201"/>
      <c r="F1" s="201"/>
      <c r="G1" s="201"/>
    </row>
    <row r="2" spans="1:104" ht="13.5" thickBot="1" x14ac:dyDescent="0.25">
      <c r="A2" s="123"/>
      <c r="B2" s="124"/>
      <c r="C2" s="125"/>
      <c r="D2" s="125"/>
      <c r="E2" s="126"/>
      <c r="F2" s="125"/>
      <c r="G2" s="125"/>
    </row>
    <row r="3" spans="1:104" ht="13.5" thickTop="1" x14ac:dyDescent="0.2">
      <c r="A3" s="202" t="s">
        <v>5</v>
      </c>
      <c r="B3" s="203"/>
      <c r="C3" s="127" t="str">
        <f>CONCATENATE(cislostavby," ",nazevstavby)</f>
        <v xml:space="preserve"> Sníž.energet.náročnosti pro vytápění věznice Příbram</v>
      </c>
      <c r="D3" s="128"/>
      <c r="E3" s="129"/>
      <c r="F3" s="130">
        <f>[1]Rekapitulace!H1</f>
        <v>0</v>
      </c>
      <c r="G3" s="131"/>
    </row>
    <row r="4" spans="1:104" ht="13.5" thickBot="1" x14ac:dyDescent="0.25">
      <c r="A4" s="204" t="s">
        <v>1</v>
      </c>
      <c r="B4" s="205"/>
      <c r="C4" s="132" t="s">
        <v>74</v>
      </c>
      <c r="D4" s="133"/>
      <c r="E4" s="206"/>
      <c r="F4" s="206"/>
      <c r="G4" s="207"/>
    </row>
    <row r="5" spans="1:104" ht="13.5" thickTop="1" x14ac:dyDescent="0.2">
      <c r="A5" s="134"/>
      <c r="B5" s="135"/>
      <c r="C5" s="135"/>
      <c r="D5" s="123"/>
      <c r="E5" s="136"/>
      <c r="F5" s="123"/>
      <c r="G5" s="137"/>
    </row>
    <row r="6" spans="1:104" x14ac:dyDescent="0.2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 x14ac:dyDescent="0.2">
      <c r="A7" s="142" t="s">
        <v>65</v>
      </c>
      <c r="B7" s="143" t="s">
        <v>67</v>
      </c>
      <c r="C7" s="144" t="s">
        <v>68</v>
      </c>
      <c r="D7" s="145"/>
      <c r="E7" s="146"/>
      <c r="F7" s="146"/>
      <c r="G7" s="147"/>
      <c r="H7" s="148"/>
      <c r="I7" s="148"/>
      <c r="O7" s="149">
        <v>1</v>
      </c>
    </row>
    <row r="8" spans="1:104" x14ac:dyDescent="0.2">
      <c r="A8" s="169"/>
      <c r="B8" s="150"/>
      <c r="C8" s="183" t="s">
        <v>104</v>
      </c>
      <c r="D8" s="171"/>
      <c r="E8" s="171"/>
      <c r="F8" s="185"/>
      <c r="G8" s="151"/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3.1539999999999999E-2</v>
      </c>
    </row>
    <row r="9" spans="1:104" x14ac:dyDescent="0.2">
      <c r="A9" s="168">
        <v>1</v>
      </c>
      <c r="B9" s="178" t="s">
        <v>97</v>
      </c>
      <c r="C9" s="182" t="s">
        <v>105</v>
      </c>
      <c r="D9" s="171" t="s">
        <v>81</v>
      </c>
      <c r="E9" s="171">
        <v>460</v>
      </c>
      <c r="F9" s="175"/>
      <c r="G9" s="167">
        <f>E9*F9</f>
        <v>0</v>
      </c>
      <c r="O9" s="149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>IF(AZ9=1,G9,0)</f>
        <v>0</v>
      </c>
      <c r="BB9" s="122">
        <f>IF(AZ9=2,G9,0)</f>
        <v>0</v>
      </c>
      <c r="BC9" s="122">
        <f>IF(AZ9=3,G9,0)</f>
        <v>0</v>
      </c>
      <c r="BD9" s="122">
        <f>IF(AZ9=4,G9,0)</f>
        <v>0</v>
      </c>
      <c r="BE9" s="122">
        <f>IF(AZ9=5,G9,0)</f>
        <v>0</v>
      </c>
      <c r="CZ9" s="122">
        <v>2.8459999999999999E-2</v>
      </c>
    </row>
    <row r="10" spans="1:104" x14ac:dyDescent="0.2">
      <c r="A10" s="168">
        <v>2</v>
      </c>
      <c r="B10" s="179" t="s">
        <v>96</v>
      </c>
      <c r="C10" s="183" t="s">
        <v>95</v>
      </c>
      <c r="D10" s="171" t="s">
        <v>91</v>
      </c>
      <c r="E10" s="171">
        <v>28</v>
      </c>
      <c r="F10" s="175"/>
      <c r="G10" s="167">
        <f t="shared" ref="G10:G27" si="0">E10*F10</f>
        <v>0</v>
      </c>
      <c r="O10" s="149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68">
        <v>3</v>
      </c>
      <c r="B11" s="178" t="s">
        <v>94</v>
      </c>
      <c r="C11" s="183" t="s">
        <v>92</v>
      </c>
      <c r="D11" s="171" t="s">
        <v>91</v>
      </c>
      <c r="E11" s="171">
        <v>28</v>
      </c>
      <c r="F11" s="181"/>
      <c r="G11" s="167">
        <f t="shared" si="0"/>
        <v>0</v>
      </c>
      <c r="H11" s="148"/>
      <c r="I11" s="148"/>
      <c r="O11" s="149">
        <v>1</v>
      </c>
    </row>
    <row r="12" spans="1:104" x14ac:dyDescent="0.2">
      <c r="A12" s="168">
        <v>4</v>
      </c>
      <c r="B12" s="178" t="s">
        <v>93</v>
      </c>
      <c r="C12" s="183" t="s">
        <v>90</v>
      </c>
      <c r="D12" s="171" t="s">
        <v>69</v>
      </c>
      <c r="E12" s="171">
        <v>28</v>
      </c>
      <c r="F12" s="175"/>
      <c r="G12" s="167">
        <f t="shared" si="0"/>
        <v>0</v>
      </c>
      <c r="O12" s="149">
        <v>2</v>
      </c>
      <c r="AA12" s="122">
        <v>12</v>
      </c>
      <c r="AB12" s="122">
        <v>0</v>
      </c>
      <c r="AC12" s="122">
        <v>3</v>
      </c>
      <c r="AZ12" s="122">
        <v>1</v>
      </c>
      <c r="BA12" s="122">
        <f t="shared" ref="BA12:BA19" si="1">IF(AZ12=1,G12,0)</f>
        <v>0</v>
      </c>
      <c r="BB12" s="122">
        <f t="shared" ref="BB12:BB19" si="2">IF(AZ12=2,G12,0)</f>
        <v>0</v>
      </c>
      <c r="BC12" s="122">
        <f t="shared" ref="BC12:BC19" si="3">IF(AZ12=3,G12,0)</f>
        <v>0</v>
      </c>
      <c r="BD12" s="122">
        <f t="shared" ref="BD12:BD19" si="4">IF(AZ12=4,G12,0)</f>
        <v>0</v>
      </c>
      <c r="BE12" s="122">
        <f t="shared" ref="BE12:BE19" si="5">IF(AZ12=5,G12,0)</f>
        <v>0</v>
      </c>
      <c r="CZ12" s="122">
        <v>0</v>
      </c>
    </row>
    <row r="13" spans="1:104" x14ac:dyDescent="0.2">
      <c r="A13" s="168">
        <v>5</v>
      </c>
      <c r="B13" s="178"/>
      <c r="C13" s="183" t="s">
        <v>115</v>
      </c>
      <c r="D13" s="174"/>
      <c r="E13" s="171"/>
      <c r="F13" s="175"/>
      <c r="G13" s="167">
        <f t="shared" si="0"/>
        <v>0</v>
      </c>
      <c r="O13" s="149">
        <v>2</v>
      </c>
      <c r="AA13" s="122">
        <v>12</v>
      </c>
      <c r="AB13" s="122">
        <v>0</v>
      </c>
      <c r="AC13" s="122">
        <v>4</v>
      </c>
      <c r="AZ13" s="122">
        <v>1</v>
      </c>
      <c r="BA13" s="122">
        <f t="shared" si="1"/>
        <v>0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0</v>
      </c>
    </row>
    <row r="14" spans="1:104" x14ac:dyDescent="0.2">
      <c r="A14" s="168"/>
      <c r="B14" s="178"/>
      <c r="C14" s="183" t="s">
        <v>114</v>
      </c>
      <c r="D14" s="174"/>
      <c r="E14" s="171"/>
      <c r="F14" s="175"/>
      <c r="G14" s="167"/>
      <c r="O14" s="149"/>
    </row>
    <row r="15" spans="1:104" x14ac:dyDescent="0.2">
      <c r="A15" s="168">
        <v>6</v>
      </c>
      <c r="B15" s="178" t="s">
        <v>89</v>
      </c>
      <c r="C15" s="183" t="s">
        <v>106</v>
      </c>
      <c r="D15" s="174" t="s">
        <v>69</v>
      </c>
      <c r="E15" s="171">
        <v>10</v>
      </c>
      <c r="F15" s="175"/>
      <c r="G15" s="167">
        <f t="shared" si="0"/>
        <v>0</v>
      </c>
      <c r="O15" s="149">
        <v>2</v>
      </c>
      <c r="AA15" s="122">
        <v>12</v>
      </c>
      <c r="AB15" s="122">
        <v>0</v>
      </c>
      <c r="AC15" s="122">
        <v>5</v>
      </c>
      <c r="AZ15" s="122">
        <v>1</v>
      </c>
      <c r="BA15" s="122">
        <f t="shared" si="1"/>
        <v>0</v>
      </c>
      <c r="BB15" s="122">
        <f t="shared" si="2"/>
        <v>0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CZ15" s="122">
        <v>0</v>
      </c>
    </row>
    <row r="16" spans="1:104" x14ac:dyDescent="0.2">
      <c r="A16" s="168">
        <v>7</v>
      </c>
      <c r="B16" s="178" t="s">
        <v>88</v>
      </c>
      <c r="C16" s="184" t="s">
        <v>98</v>
      </c>
      <c r="D16" s="174" t="s">
        <v>69</v>
      </c>
      <c r="E16" s="171">
        <v>1</v>
      </c>
      <c r="F16" s="175"/>
      <c r="G16" s="167">
        <f t="shared" si="0"/>
        <v>0</v>
      </c>
      <c r="O16" s="149">
        <v>2</v>
      </c>
      <c r="AA16" s="122">
        <v>12</v>
      </c>
      <c r="AB16" s="122">
        <v>0</v>
      </c>
      <c r="AC16" s="122">
        <v>6</v>
      </c>
      <c r="AZ16" s="122">
        <v>1</v>
      </c>
      <c r="BA16" s="122">
        <f t="shared" si="1"/>
        <v>0</v>
      </c>
      <c r="BB16" s="122">
        <f t="shared" si="2"/>
        <v>0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CZ16" s="122">
        <v>0</v>
      </c>
    </row>
    <row r="17" spans="1:104" x14ac:dyDescent="0.2">
      <c r="A17" s="168">
        <v>8</v>
      </c>
      <c r="B17" s="178" t="s">
        <v>87</v>
      </c>
      <c r="C17" s="184" t="s">
        <v>107</v>
      </c>
      <c r="D17" s="174" t="s">
        <v>69</v>
      </c>
      <c r="E17" s="171">
        <v>2</v>
      </c>
      <c r="F17" s="175"/>
      <c r="G17" s="167">
        <f t="shared" si="0"/>
        <v>0</v>
      </c>
      <c r="O17" s="149">
        <v>2</v>
      </c>
      <c r="AA17" s="122">
        <v>12</v>
      </c>
      <c r="AB17" s="122">
        <v>0</v>
      </c>
      <c r="AC17" s="122">
        <v>7</v>
      </c>
      <c r="AZ17" s="122">
        <v>1</v>
      </c>
      <c r="BA17" s="122">
        <f t="shared" si="1"/>
        <v>0</v>
      </c>
      <c r="BB17" s="122">
        <f t="shared" si="2"/>
        <v>0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CZ17" s="122">
        <v>0</v>
      </c>
    </row>
    <row r="18" spans="1:104" x14ac:dyDescent="0.2">
      <c r="A18" s="168">
        <v>9</v>
      </c>
      <c r="B18" s="178" t="s">
        <v>86</v>
      </c>
      <c r="C18" s="184" t="s">
        <v>99</v>
      </c>
      <c r="D18" s="174" t="s">
        <v>69</v>
      </c>
      <c r="E18" s="171">
        <v>3</v>
      </c>
      <c r="F18" s="175"/>
      <c r="G18" s="167">
        <f t="shared" si="0"/>
        <v>0</v>
      </c>
      <c r="O18" s="149">
        <v>2</v>
      </c>
      <c r="AA18" s="122">
        <v>12</v>
      </c>
      <c r="AB18" s="122">
        <v>0</v>
      </c>
      <c r="AC18" s="122">
        <v>8</v>
      </c>
      <c r="AZ18" s="122">
        <v>1</v>
      </c>
      <c r="BA18" s="122">
        <f t="shared" si="1"/>
        <v>0</v>
      </c>
      <c r="BB18" s="122">
        <f t="shared" si="2"/>
        <v>0</v>
      </c>
      <c r="BC18" s="122">
        <f t="shared" si="3"/>
        <v>0</v>
      </c>
      <c r="BD18" s="122">
        <f t="shared" si="4"/>
        <v>0</v>
      </c>
      <c r="BE18" s="122">
        <f t="shared" si="5"/>
        <v>0</v>
      </c>
      <c r="CZ18" s="122">
        <v>0</v>
      </c>
    </row>
    <row r="19" spans="1:104" x14ac:dyDescent="0.2">
      <c r="A19" s="168">
        <v>10</v>
      </c>
      <c r="B19" s="178" t="s">
        <v>85</v>
      </c>
      <c r="C19" s="184" t="s">
        <v>100</v>
      </c>
      <c r="D19" s="174" t="s">
        <v>69</v>
      </c>
      <c r="E19" s="171">
        <v>8</v>
      </c>
      <c r="F19" s="175"/>
      <c r="G19" s="167">
        <f t="shared" si="0"/>
        <v>0</v>
      </c>
      <c r="O19" s="149">
        <v>2</v>
      </c>
      <c r="AA19" s="122">
        <v>12</v>
      </c>
      <c r="AB19" s="122">
        <v>0</v>
      </c>
      <c r="AC19" s="122">
        <v>9</v>
      </c>
      <c r="AZ19" s="122">
        <v>1</v>
      </c>
      <c r="BA19" s="122">
        <f t="shared" si="1"/>
        <v>0</v>
      </c>
      <c r="BB19" s="122">
        <f t="shared" si="2"/>
        <v>0</v>
      </c>
      <c r="BC19" s="122">
        <f t="shared" si="3"/>
        <v>0</v>
      </c>
      <c r="BD19" s="122">
        <f t="shared" si="4"/>
        <v>0</v>
      </c>
      <c r="BE19" s="122">
        <f t="shared" si="5"/>
        <v>0</v>
      </c>
      <c r="CZ19" s="122">
        <v>0</v>
      </c>
    </row>
    <row r="20" spans="1:104" x14ac:dyDescent="0.2">
      <c r="A20" s="168">
        <v>11</v>
      </c>
      <c r="B20" s="178" t="s">
        <v>84</v>
      </c>
      <c r="C20" s="184" t="s">
        <v>108</v>
      </c>
      <c r="D20" s="174" t="s">
        <v>69</v>
      </c>
      <c r="E20" s="171">
        <v>1</v>
      </c>
      <c r="F20" s="175"/>
      <c r="G20" s="167">
        <f t="shared" si="0"/>
        <v>0</v>
      </c>
      <c r="O20" s="149">
        <v>4</v>
      </c>
      <c r="BA20" s="153">
        <f>SUM(BA11:BA19)</f>
        <v>0</v>
      </c>
      <c r="BB20" s="153">
        <f>SUM(BB11:BB19)</f>
        <v>0</v>
      </c>
      <c r="BC20" s="153">
        <f>SUM(BC11:BC19)</f>
        <v>0</v>
      </c>
      <c r="BD20" s="153">
        <f>SUM(BD11:BD19)</f>
        <v>0</v>
      </c>
      <c r="BE20" s="153">
        <f>SUM(BE11:BE19)</f>
        <v>0</v>
      </c>
    </row>
    <row r="21" spans="1:104" x14ac:dyDescent="0.2">
      <c r="A21" s="168">
        <v>12</v>
      </c>
      <c r="B21" s="178" t="s">
        <v>83</v>
      </c>
      <c r="C21" s="184" t="s">
        <v>101</v>
      </c>
      <c r="D21" s="174" t="s">
        <v>69</v>
      </c>
      <c r="E21" s="171">
        <v>1</v>
      </c>
      <c r="F21" s="181"/>
      <c r="G21" s="167">
        <f t="shared" si="0"/>
        <v>0</v>
      </c>
      <c r="H21" s="148"/>
      <c r="I21" s="148"/>
      <c r="O21" s="149">
        <v>1</v>
      </c>
    </row>
    <row r="22" spans="1:104" x14ac:dyDescent="0.2">
      <c r="A22" s="168"/>
      <c r="B22" s="178"/>
      <c r="C22" s="183" t="s">
        <v>117</v>
      </c>
      <c r="D22" s="174"/>
      <c r="E22" s="171"/>
      <c r="F22" s="175"/>
      <c r="G22" s="167">
        <f t="shared" si="0"/>
        <v>0</v>
      </c>
      <c r="O22" s="149">
        <v>2</v>
      </c>
      <c r="AA22" s="122">
        <v>12</v>
      </c>
      <c r="AB22" s="122">
        <v>0</v>
      </c>
      <c r="AC22" s="122">
        <v>10</v>
      </c>
      <c r="AZ22" s="122">
        <v>1</v>
      </c>
      <c r="BA22" s="122">
        <f>IF(AZ22=1,G22,0)</f>
        <v>0</v>
      </c>
      <c r="BB22" s="122">
        <f>IF(AZ22=2,G22,0)</f>
        <v>0</v>
      </c>
      <c r="BC22" s="122">
        <f>IF(AZ22=3,G22,0)</f>
        <v>0</v>
      </c>
      <c r="BD22" s="122">
        <f>IF(AZ22=4,G22,0)</f>
        <v>0</v>
      </c>
      <c r="BE22" s="122">
        <f>IF(AZ22=5,G22,0)</f>
        <v>0</v>
      </c>
      <c r="CZ22" s="122">
        <v>0</v>
      </c>
    </row>
    <row r="23" spans="1:104" x14ac:dyDescent="0.2">
      <c r="A23" s="168">
        <v>13</v>
      </c>
      <c r="B23" s="179" t="s">
        <v>82</v>
      </c>
      <c r="C23" s="183" t="s">
        <v>116</v>
      </c>
      <c r="D23" s="174" t="s">
        <v>69</v>
      </c>
      <c r="E23" s="171">
        <v>2</v>
      </c>
      <c r="F23" s="175"/>
      <c r="G23" s="167">
        <f t="shared" si="0"/>
        <v>0</v>
      </c>
      <c r="O23" s="149">
        <v>4</v>
      </c>
      <c r="BA23" s="153">
        <f>SUM(BA21:BA22)</f>
        <v>0</v>
      </c>
      <c r="BB23" s="153">
        <f>SUM(BB21:BB22)</f>
        <v>0</v>
      </c>
      <c r="BC23" s="153">
        <f>SUM(BC21:BC22)</f>
        <v>0</v>
      </c>
      <c r="BD23" s="153">
        <f>SUM(BD21:BD22)</f>
        <v>0</v>
      </c>
      <c r="BE23" s="153">
        <f>SUM(BE21:BE22)</f>
        <v>0</v>
      </c>
    </row>
    <row r="24" spans="1:104" x14ac:dyDescent="0.2">
      <c r="A24" s="168">
        <v>14</v>
      </c>
      <c r="B24" s="178" t="s">
        <v>110</v>
      </c>
      <c r="C24" s="183" t="s">
        <v>109</v>
      </c>
      <c r="D24" s="171" t="s">
        <v>81</v>
      </c>
      <c r="E24" s="171">
        <v>460</v>
      </c>
      <c r="F24" s="181"/>
      <c r="G24" s="167">
        <f t="shared" si="0"/>
        <v>0</v>
      </c>
      <c r="H24" s="148"/>
      <c r="I24" s="148"/>
      <c r="O24" s="149">
        <v>1</v>
      </c>
    </row>
    <row r="25" spans="1:104" x14ac:dyDescent="0.2">
      <c r="A25" s="168">
        <v>15</v>
      </c>
      <c r="B25" s="178" t="s">
        <v>111</v>
      </c>
      <c r="C25" s="183" t="s">
        <v>80</v>
      </c>
      <c r="D25" s="172" t="s">
        <v>69</v>
      </c>
      <c r="E25" s="171">
        <v>1</v>
      </c>
      <c r="F25" s="175"/>
      <c r="G25" s="167">
        <f t="shared" si="0"/>
        <v>0</v>
      </c>
      <c r="O25" s="149">
        <v>2</v>
      </c>
      <c r="AA25" s="122">
        <v>12</v>
      </c>
      <c r="AB25" s="122">
        <v>0</v>
      </c>
      <c r="AC25" s="122">
        <v>11</v>
      </c>
      <c r="AZ25" s="122">
        <v>2</v>
      </c>
      <c r="BA25" s="122">
        <f>IF(AZ25=1,G25,0)</f>
        <v>0</v>
      </c>
      <c r="BB25" s="122">
        <f>IF(AZ25=2,G25,0)</f>
        <v>0</v>
      </c>
      <c r="BC25" s="122">
        <f>IF(AZ25=3,G25,0)</f>
        <v>0</v>
      </c>
      <c r="BD25" s="122">
        <f>IF(AZ25=4,G25,0)</f>
        <v>0</v>
      </c>
      <c r="BE25" s="122">
        <f>IF(AZ25=5,G25,0)</f>
        <v>0</v>
      </c>
      <c r="CZ25" s="122">
        <v>0</v>
      </c>
    </row>
    <row r="26" spans="1:104" x14ac:dyDescent="0.2">
      <c r="A26" s="168">
        <v>16</v>
      </c>
      <c r="B26" s="178" t="s">
        <v>112</v>
      </c>
      <c r="C26" s="183" t="s">
        <v>79</v>
      </c>
      <c r="D26" s="171" t="s">
        <v>69</v>
      </c>
      <c r="E26" s="171">
        <v>1</v>
      </c>
      <c r="F26" s="175"/>
      <c r="G26" s="167">
        <f t="shared" si="0"/>
        <v>0</v>
      </c>
      <c r="O26" s="149">
        <v>2</v>
      </c>
      <c r="AA26" s="122">
        <v>12</v>
      </c>
      <c r="AB26" s="122">
        <v>0</v>
      </c>
      <c r="AC26" s="122">
        <v>12</v>
      </c>
      <c r="AZ26" s="122">
        <v>2</v>
      </c>
      <c r="BA26" s="122">
        <f>IF(AZ26=1,G26,0)</f>
        <v>0</v>
      </c>
      <c r="BB26" s="122">
        <f>IF(AZ26=2,G26,0)</f>
        <v>0</v>
      </c>
      <c r="BC26" s="122">
        <f>IF(AZ26=3,G26,0)</f>
        <v>0</v>
      </c>
      <c r="BD26" s="122">
        <f>IF(AZ26=4,G26,0)</f>
        <v>0</v>
      </c>
      <c r="BE26" s="122">
        <f>IF(AZ26=5,G26,0)</f>
        <v>0</v>
      </c>
      <c r="CZ26" s="122">
        <v>0</v>
      </c>
    </row>
    <row r="27" spans="1:104" x14ac:dyDescent="0.2">
      <c r="A27" s="168">
        <v>17</v>
      </c>
      <c r="B27" s="179" t="s">
        <v>113</v>
      </c>
      <c r="C27" s="183" t="s">
        <v>78</v>
      </c>
      <c r="D27" s="171" t="s">
        <v>69</v>
      </c>
      <c r="E27" s="171">
        <v>1</v>
      </c>
      <c r="F27" s="175"/>
      <c r="G27" s="167">
        <f t="shared" si="0"/>
        <v>0</v>
      </c>
      <c r="O27" s="149">
        <v>2</v>
      </c>
      <c r="AA27" s="122">
        <v>12</v>
      </c>
      <c r="AB27" s="122">
        <v>0</v>
      </c>
      <c r="AC27" s="122">
        <v>13</v>
      </c>
      <c r="AZ27" s="122">
        <v>2</v>
      </c>
      <c r="BA27" s="122">
        <f>IF(AZ27=1,G27,0)</f>
        <v>0</v>
      </c>
      <c r="BB27" s="122">
        <f>IF(AZ27=2,G27,0)</f>
        <v>0</v>
      </c>
      <c r="BC27" s="122">
        <f>IF(AZ27=3,G27,0)</f>
        <v>0</v>
      </c>
      <c r="BD27" s="122">
        <f>IF(AZ27=4,G27,0)</f>
        <v>0</v>
      </c>
      <c r="BE27" s="122">
        <f>IF(AZ27=5,G27,0)</f>
        <v>0</v>
      </c>
      <c r="CZ27" s="122">
        <v>0</v>
      </c>
    </row>
    <row r="28" spans="1:104" x14ac:dyDescent="0.2">
      <c r="A28" s="170"/>
      <c r="B28" s="152" t="s">
        <v>66</v>
      </c>
      <c r="C28" s="177" t="s">
        <v>102</v>
      </c>
      <c r="D28" s="173"/>
      <c r="E28" s="173"/>
      <c r="F28" s="170"/>
      <c r="G28" s="180">
        <f>SUM(G9:G27)</f>
        <v>0</v>
      </c>
      <c r="H28" s="176"/>
    </row>
    <row r="29" spans="1:104" x14ac:dyDescent="0.2">
      <c r="E29" s="122"/>
    </row>
    <row r="30" spans="1:104" x14ac:dyDescent="0.2">
      <c r="E30" s="122"/>
    </row>
    <row r="31" spans="1:104" x14ac:dyDescent="0.2">
      <c r="E31" s="122"/>
    </row>
    <row r="32" spans="1:104" x14ac:dyDescent="0.2">
      <c r="E32" s="122"/>
    </row>
    <row r="33" spans="1:7" x14ac:dyDescent="0.2">
      <c r="E33" s="122"/>
    </row>
    <row r="34" spans="1:7" x14ac:dyDescent="0.2">
      <c r="E34" s="122"/>
    </row>
    <row r="35" spans="1:7" x14ac:dyDescent="0.2">
      <c r="E35" s="122"/>
    </row>
    <row r="36" spans="1:7" x14ac:dyDescent="0.2">
      <c r="E36" s="122"/>
    </row>
    <row r="37" spans="1:7" x14ac:dyDescent="0.2">
      <c r="E37" s="122"/>
    </row>
    <row r="38" spans="1:7" x14ac:dyDescent="0.2">
      <c r="E38" s="122"/>
    </row>
    <row r="39" spans="1:7" x14ac:dyDescent="0.2">
      <c r="E39" s="122"/>
    </row>
    <row r="40" spans="1:7" x14ac:dyDescent="0.2">
      <c r="A40" s="154"/>
      <c r="B40" s="154"/>
      <c r="C40" s="154"/>
      <c r="D40" s="154"/>
      <c r="E40" s="154"/>
      <c r="F40" s="154"/>
      <c r="G40" s="154"/>
    </row>
    <row r="41" spans="1:7" x14ac:dyDescent="0.2">
      <c r="A41" s="154"/>
      <c r="B41" s="154"/>
      <c r="C41" s="154"/>
      <c r="D41" s="154"/>
      <c r="E41" s="154"/>
      <c r="F41" s="154"/>
      <c r="G41" s="154"/>
    </row>
    <row r="42" spans="1:7" x14ac:dyDescent="0.2">
      <c r="A42" s="154"/>
      <c r="B42" s="154"/>
      <c r="C42" s="154"/>
      <c r="D42" s="154"/>
      <c r="E42" s="154"/>
      <c r="F42" s="154"/>
      <c r="G42" s="154"/>
    </row>
    <row r="43" spans="1:7" x14ac:dyDescent="0.2">
      <c r="A43" s="154"/>
      <c r="B43" s="154"/>
      <c r="C43" s="154"/>
      <c r="D43" s="154"/>
      <c r="E43" s="154"/>
      <c r="F43" s="154"/>
      <c r="G43" s="154"/>
    </row>
    <row r="44" spans="1:7" x14ac:dyDescent="0.2">
      <c r="E44" s="122"/>
    </row>
    <row r="45" spans="1:7" x14ac:dyDescent="0.2">
      <c r="E45" s="122"/>
    </row>
    <row r="46" spans="1:7" x14ac:dyDescent="0.2">
      <c r="E46" s="122"/>
    </row>
    <row r="47" spans="1:7" x14ac:dyDescent="0.2">
      <c r="E47" s="122"/>
    </row>
    <row r="48" spans="1:7" x14ac:dyDescent="0.2">
      <c r="E48" s="122"/>
    </row>
    <row r="49" spans="5:5" x14ac:dyDescent="0.2">
      <c r="E49" s="122"/>
    </row>
    <row r="50" spans="5:5" x14ac:dyDescent="0.2">
      <c r="E50" s="122"/>
    </row>
    <row r="51" spans="5:5" x14ac:dyDescent="0.2">
      <c r="E51" s="122"/>
    </row>
    <row r="52" spans="5:5" x14ac:dyDescent="0.2">
      <c r="E52" s="122"/>
    </row>
    <row r="53" spans="5:5" x14ac:dyDescent="0.2">
      <c r="E53" s="122"/>
    </row>
    <row r="54" spans="5:5" x14ac:dyDescent="0.2">
      <c r="E54" s="122"/>
    </row>
    <row r="55" spans="5:5" x14ac:dyDescent="0.2">
      <c r="E55" s="122"/>
    </row>
    <row r="56" spans="5:5" x14ac:dyDescent="0.2">
      <c r="E56" s="122"/>
    </row>
    <row r="57" spans="5:5" x14ac:dyDescent="0.2">
      <c r="E57" s="122"/>
    </row>
    <row r="58" spans="5:5" x14ac:dyDescent="0.2">
      <c r="E58" s="122"/>
    </row>
    <row r="59" spans="5:5" x14ac:dyDescent="0.2">
      <c r="E59" s="122"/>
    </row>
    <row r="60" spans="5:5" x14ac:dyDescent="0.2">
      <c r="E60" s="122"/>
    </row>
    <row r="61" spans="5:5" x14ac:dyDescent="0.2">
      <c r="E61" s="122"/>
    </row>
    <row r="62" spans="5:5" x14ac:dyDescent="0.2">
      <c r="E62" s="122"/>
    </row>
    <row r="63" spans="5:5" x14ac:dyDescent="0.2">
      <c r="E63" s="122"/>
    </row>
    <row r="64" spans="5:5" x14ac:dyDescent="0.2">
      <c r="E64" s="122"/>
    </row>
    <row r="65" spans="1:7" x14ac:dyDescent="0.2">
      <c r="E65" s="122"/>
    </row>
    <row r="66" spans="1:7" x14ac:dyDescent="0.2">
      <c r="E66" s="122"/>
    </row>
    <row r="67" spans="1:7" x14ac:dyDescent="0.2">
      <c r="E67" s="122"/>
    </row>
    <row r="68" spans="1:7" x14ac:dyDescent="0.2">
      <c r="E68" s="122"/>
    </row>
    <row r="69" spans="1:7" x14ac:dyDescent="0.2">
      <c r="E69" s="122"/>
    </row>
    <row r="70" spans="1:7" x14ac:dyDescent="0.2">
      <c r="E70" s="122"/>
    </row>
    <row r="71" spans="1:7" x14ac:dyDescent="0.2">
      <c r="E71" s="122"/>
    </row>
    <row r="72" spans="1:7" x14ac:dyDescent="0.2">
      <c r="E72" s="122"/>
    </row>
    <row r="73" spans="1:7" x14ac:dyDescent="0.2">
      <c r="E73" s="122"/>
    </row>
    <row r="74" spans="1:7" x14ac:dyDescent="0.2">
      <c r="E74" s="122"/>
    </row>
    <row r="75" spans="1:7" x14ac:dyDescent="0.2">
      <c r="A75" s="155"/>
      <c r="B75" s="155"/>
    </row>
    <row r="76" spans="1:7" x14ac:dyDescent="0.2">
      <c r="A76" s="154"/>
      <c r="B76" s="154"/>
      <c r="C76" s="157"/>
      <c r="D76" s="157"/>
      <c r="E76" s="158"/>
      <c r="F76" s="157"/>
      <c r="G76" s="159"/>
    </row>
    <row r="77" spans="1:7" x14ac:dyDescent="0.2">
      <c r="A77" s="160"/>
      <c r="B77" s="160"/>
      <c r="C77" s="154"/>
      <c r="D77" s="154"/>
      <c r="E77" s="161"/>
      <c r="F77" s="154"/>
      <c r="G77" s="154"/>
    </row>
    <row r="78" spans="1:7" x14ac:dyDescent="0.2">
      <c r="A78" s="154"/>
      <c r="B78" s="154"/>
      <c r="C78" s="154"/>
      <c r="D78" s="154"/>
      <c r="E78" s="161"/>
      <c r="F78" s="154"/>
      <c r="G78" s="154"/>
    </row>
    <row r="79" spans="1:7" x14ac:dyDescent="0.2">
      <c r="A79" s="154"/>
      <c r="B79" s="154"/>
      <c r="C79" s="154"/>
      <c r="D79" s="154"/>
      <c r="E79" s="161"/>
      <c r="F79" s="154"/>
      <c r="G79" s="154"/>
    </row>
    <row r="80" spans="1:7" x14ac:dyDescent="0.2">
      <c r="A80" s="154"/>
      <c r="B80" s="154"/>
      <c r="C80" s="154"/>
      <c r="D80" s="154"/>
      <c r="E80" s="161"/>
      <c r="F80" s="154"/>
      <c r="G80" s="154"/>
    </row>
    <row r="81" spans="1:7" x14ac:dyDescent="0.2">
      <c r="A81" s="154"/>
      <c r="B81" s="154"/>
      <c r="C81" s="154"/>
      <c r="D81" s="154"/>
      <c r="E81" s="161"/>
      <c r="F81" s="154"/>
      <c r="G81" s="154"/>
    </row>
    <row r="82" spans="1:7" x14ac:dyDescent="0.2">
      <c r="A82" s="154"/>
      <c r="B82" s="154"/>
      <c r="C82" s="154"/>
      <c r="D82" s="154"/>
      <c r="E82" s="161"/>
      <c r="F82" s="154"/>
      <c r="G82" s="154"/>
    </row>
    <row r="83" spans="1:7" x14ac:dyDescent="0.2">
      <c r="A83" s="154"/>
      <c r="B83" s="154"/>
      <c r="C83" s="154"/>
      <c r="D83" s="154"/>
      <c r="E83" s="161"/>
      <c r="F83" s="154"/>
      <c r="G83" s="154"/>
    </row>
    <row r="84" spans="1:7" x14ac:dyDescent="0.2">
      <c r="A84" s="154"/>
      <c r="B84" s="154"/>
      <c r="C84" s="154"/>
      <c r="D84" s="154"/>
      <c r="E84" s="161"/>
      <c r="F84" s="154"/>
      <c r="G84" s="154"/>
    </row>
    <row r="85" spans="1:7" x14ac:dyDescent="0.2">
      <c r="A85" s="154"/>
      <c r="B85" s="154"/>
      <c r="C85" s="154"/>
      <c r="D85" s="154"/>
      <c r="E85" s="161"/>
      <c r="F85" s="154"/>
      <c r="G85" s="154"/>
    </row>
    <row r="86" spans="1:7" x14ac:dyDescent="0.2">
      <c r="A86" s="154"/>
      <c r="B86" s="154"/>
      <c r="C86" s="154"/>
      <c r="D86" s="154"/>
      <c r="E86" s="161"/>
      <c r="F86" s="154"/>
      <c r="G86" s="154"/>
    </row>
    <row r="87" spans="1:7" x14ac:dyDescent="0.2">
      <c r="A87" s="154"/>
      <c r="B87" s="154"/>
      <c r="C87" s="154"/>
      <c r="D87" s="154"/>
      <c r="E87" s="161"/>
      <c r="F87" s="154"/>
      <c r="G87" s="154"/>
    </row>
    <row r="88" spans="1:7" x14ac:dyDescent="0.2">
      <c r="A88" s="154"/>
      <c r="B88" s="154"/>
      <c r="C88" s="154"/>
      <c r="D88" s="154"/>
      <c r="E88" s="161"/>
      <c r="F88" s="154"/>
      <c r="G88" s="154"/>
    </row>
    <row r="89" spans="1:7" x14ac:dyDescent="0.2">
      <c r="A89" s="154"/>
      <c r="B89" s="154"/>
      <c r="C89" s="154"/>
      <c r="D89" s="154"/>
      <c r="E89" s="161"/>
      <c r="F89" s="154"/>
      <c r="G89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400 UT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'400 UT'!Názvy_tisku</vt:lpstr>
      <vt:lpstr>Rekapitulace!Názvy_tisku</vt:lpstr>
      <vt:lpstr>Objednatel</vt:lpstr>
      <vt:lpstr>'400 UT'!Oblast_tisku</vt:lpstr>
      <vt:lpstr>'Krycí list'!Oblast_tisku</vt:lpstr>
      <vt:lpstr>Rekapitulace!Oblast_tisku</vt:lpstr>
      <vt:lpstr>PocetMJ</vt:lpstr>
      <vt:lpstr>Poznamka</vt:lpstr>
      <vt:lpstr>Projektant</vt:lpstr>
      <vt:lpstr>PSV</vt:lpstr>
      <vt:lpstr>'400 UT'!SloupecCC</vt:lpstr>
      <vt:lpstr>'400 UT'!SloupecCisloPol</vt:lpstr>
      <vt:lpstr>'400 UT'!SloupecJC</vt:lpstr>
      <vt:lpstr>'400 UT'!SloupecMJ</vt:lpstr>
      <vt:lpstr>'400 UT'!SloupecMnozstvi</vt:lpstr>
      <vt:lpstr>'400 UT'!SloupecNazPol</vt:lpstr>
      <vt:lpstr>'400 UT'!SloupecPC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dcterms:created xsi:type="dcterms:W3CDTF">2011-10-08T17:48:39Z</dcterms:created>
  <dcterms:modified xsi:type="dcterms:W3CDTF">2011-10-14T17:36:14Z</dcterms:modified>
</cp:coreProperties>
</file>